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60" windowHeight="8475" firstSheet="1" activeTab="2"/>
  </bookViews>
  <sheets>
    <sheet name="смета ВМК" sheetId="1" r:id="rId1"/>
    <sheet name=" обоснование  расходов" sheetId="2" r:id="rId2"/>
    <sheet name="расчет выплат и начислений" sheetId="3" r:id="rId3"/>
    <sheet name="бланк обоснования расходов" sheetId="4" r:id="rId4"/>
    <sheet name="лист+" sheetId="5" r:id="rId5"/>
  </sheets>
  <definedNames/>
  <calcPr fullCalcOnLoad="1"/>
</workbook>
</file>

<file path=xl/sharedStrings.xml><?xml version="1.0" encoding="utf-8"?>
<sst xmlns="http://schemas.openxmlformats.org/spreadsheetml/2006/main" count="180" uniqueCount="122">
  <si>
    <t xml:space="preserve">Приложение </t>
  </si>
  <si>
    <t xml:space="preserve">к  смете расходов по </t>
  </si>
  <si>
    <t>на 2014 год</t>
  </si>
  <si>
    <t>ФИО</t>
  </si>
  <si>
    <t>начисл. (руб)</t>
  </si>
  <si>
    <t>выпл. (руб)</t>
  </si>
  <si>
    <t>ВСЕГО</t>
  </si>
  <si>
    <t>ИТОГО:</t>
  </si>
  <si>
    <t>Руководитель проекта</t>
  </si>
  <si>
    <t xml:space="preserve">                                                                              "УТВЕРЖДАЮ"</t>
  </si>
  <si>
    <t xml:space="preserve">                                                                       Зам. декана факультета ВМК МГУ</t>
  </si>
  <si>
    <t>Код по КПС</t>
  </si>
  <si>
    <t>Виды доходов и расходов</t>
  </si>
  <si>
    <t>Всего (руб.)</t>
  </si>
  <si>
    <t>ДОХОДЫ</t>
  </si>
  <si>
    <t>Поступления</t>
  </si>
  <si>
    <t>ИТОГО ДОХОДОВ</t>
  </si>
  <si>
    <t>РАСХОДЫ</t>
  </si>
  <si>
    <t>Заработная плата</t>
  </si>
  <si>
    <t>Прочие выплаты</t>
  </si>
  <si>
    <t>212.2</t>
  </si>
  <si>
    <t>Командировочные расходы в части оплаты суточных</t>
  </si>
  <si>
    <t xml:space="preserve">Начисления на ФОТ (ЕСН)-30,2%  включая тариф на обязательное соц. страх. от несчастных случаев на производстве и проф. заб. </t>
  </si>
  <si>
    <t>Услуги связи</t>
  </si>
  <si>
    <t>221.1</t>
  </si>
  <si>
    <t>оплата услуг связи за сотовую связь</t>
  </si>
  <si>
    <t>221.2</t>
  </si>
  <si>
    <t>оплата услуг связи (прочие расходы)</t>
  </si>
  <si>
    <t>Транспортные услуги (командировочные расходы в части оплаты проездных билетов</t>
  </si>
  <si>
    <t>222.1</t>
  </si>
  <si>
    <t>Командировочные расходы в части оплаты проезда</t>
  </si>
  <si>
    <t>Арендная плата за пользование имуществом</t>
  </si>
  <si>
    <t>Услуги по содержанию имущества</t>
  </si>
  <si>
    <t>Прочие услуги</t>
  </si>
  <si>
    <t>226.1</t>
  </si>
  <si>
    <t>оплата труда внештатных работников</t>
  </si>
  <si>
    <t>226.2</t>
  </si>
  <si>
    <t>начисление на оплату труда внештатных работников (27,1%)</t>
  </si>
  <si>
    <t>226.3</t>
  </si>
  <si>
    <t>командировочные расходы в части оплаты проживания</t>
  </si>
  <si>
    <t>226.11</t>
  </si>
  <si>
    <t>прочие услуги</t>
  </si>
  <si>
    <t>226.14</t>
  </si>
  <si>
    <t>оргвзнос</t>
  </si>
  <si>
    <t>Прочие расходы</t>
  </si>
  <si>
    <t>Увеличение стоимости основных средств</t>
  </si>
  <si>
    <t>310.1</t>
  </si>
  <si>
    <t>компьютеры и оргтехника</t>
  </si>
  <si>
    <t>310.2</t>
  </si>
  <si>
    <t>прочие</t>
  </si>
  <si>
    <t>Увеличение стоимости материальных запасов</t>
  </si>
  <si>
    <t>340.1</t>
  </si>
  <si>
    <t>книги</t>
  </si>
  <si>
    <t>340.2</t>
  </si>
  <si>
    <t>прочие канцелярские товары</t>
  </si>
  <si>
    <t>340.3</t>
  </si>
  <si>
    <t>запасные части для ремонта основных средств</t>
  </si>
  <si>
    <t>340.4</t>
  </si>
  <si>
    <t>картриджи/тонеры</t>
  </si>
  <si>
    <t>340.5</t>
  </si>
  <si>
    <t>бумага</t>
  </si>
  <si>
    <t>340.6</t>
  </si>
  <si>
    <t>хозяйственные товары</t>
  </si>
  <si>
    <t>340.7</t>
  </si>
  <si>
    <t>прочие материалы</t>
  </si>
  <si>
    <t>Итого расход:</t>
  </si>
  <si>
    <t>Накладные расходы 15%</t>
  </si>
  <si>
    <t>ВСЕГО РАСХОДОВ:</t>
  </si>
  <si>
    <t xml:space="preserve">Главный бухгалтер                                                            </t>
  </si>
  <si>
    <t xml:space="preserve">Зав. кафедры                                                                                             </t>
  </si>
  <si>
    <t xml:space="preserve">Планово-фин. группа                                                          </t>
  </si>
  <si>
    <t>Приложение №1</t>
  </si>
  <si>
    <t>финансируемому РФФИ на 2013 г.</t>
  </si>
  <si>
    <t>Обоснование расходов</t>
  </si>
  <si>
    <t>Виды расходов</t>
  </si>
  <si>
    <t>Всего (руб).</t>
  </si>
  <si>
    <t xml:space="preserve">Начисления на ФОТ </t>
  </si>
  <si>
    <t>Транспортные услуги</t>
  </si>
  <si>
    <t>Командировочные расходы в части оплаты проезда (Авиабилеты Москва-Владивосток-Москва) 1 чел., (Авиабилеты Москва-Самара-Москва) 2 чел.</t>
  </si>
  <si>
    <t>Проживание (г.Владивосток - 16-18 сентября 2013) 1 чел. Проживание (г.Самара - 23-26 сентября 2013) 2 чел.</t>
  </si>
  <si>
    <t>Оргвзнос ("РОАИ 2013") 2 чел</t>
  </si>
  <si>
    <t>Главный бухгалтер</t>
  </si>
  <si>
    <t>М.В. Сидорова</t>
  </si>
  <si>
    <t>проекту № 13-07-00ХХХ А</t>
  </si>
  <si>
    <t>ОБОСНОВАНИЕ РАСХОДОВ</t>
  </si>
  <si>
    <t>к  смете расходов</t>
  </si>
  <si>
    <t>Приложение № 1</t>
  </si>
  <si>
    <t>по проекту № 13-07-00ΥΥΥ Α</t>
  </si>
  <si>
    <t xml:space="preserve">Начисления на ФОТ (ЕСН)-30,2%  . </t>
  </si>
  <si>
    <t>Виды расходов (с расшифровкой)</t>
  </si>
  <si>
    <r>
      <rPr>
        <b/>
        <sz val="10"/>
        <color indexed="8"/>
        <rFont val="Arial"/>
        <family val="2"/>
      </rPr>
      <t>Заработная плата</t>
    </r>
    <r>
      <rPr>
        <sz val="10"/>
        <color indexed="8"/>
        <rFont val="Arial"/>
        <family val="2"/>
      </rPr>
      <t xml:space="preserve">: список ФИО исполнителей </t>
    </r>
  </si>
  <si>
    <t>Командировочные расходы в части оплаты суточных (кол-во суток)</t>
  </si>
  <si>
    <t>Командировочные расходы в части оплаты проезда ( вид транспорта, билеты куда-откуда и дата)</t>
  </si>
  <si>
    <t xml:space="preserve">командировочные расходы в части оплаты проживания ( город, кол-во суток - даты  ) </t>
  </si>
  <si>
    <t>оргвзнос (название конференции)</t>
  </si>
  <si>
    <t xml:space="preserve">                                                                     ____________________С.А. Ложкин</t>
  </si>
  <si>
    <t xml:space="preserve">                                                                          "____"______________ 2014 г.</t>
  </si>
  <si>
    <t xml:space="preserve">    СМЕТА ДОХОДОВ И РАСХОДОВ на 2014 год</t>
  </si>
  <si>
    <t>Суточные: 14 дней</t>
  </si>
  <si>
    <t>№</t>
  </si>
  <si>
    <t>начисл.%</t>
  </si>
  <si>
    <t>ставки по совместительству (в/б)</t>
  </si>
  <si>
    <t>в/б</t>
  </si>
  <si>
    <t>4*0,25 М</t>
  </si>
  <si>
    <t>2*0,5ВМ</t>
  </si>
  <si>
    <t>3*0,5ВМ</t>
  </si>
  <si>
    <t>планируемая сумма  выплат и начислений</t>
  </si>
  <si>
    <t xml:space="preserve">ВМ (вед. математик) - 10 654 руб/мес </t>
  </si>
  <si>
    <t>М (математик) - 6 596 руб/мес</t>
  </si>
  <si>
    <t>Договору /Проекту № ___________</t>
  </si>
  <si>
    <t xml:space="preserve">Заработная плата: Фамилия1, Фамилия2, Фамилия3, Фамилия4 , Фамилия5 </t>
  </si>
  <si>
    <t>Фамилия1</t>
  </si>
  <si>
    <t>Фамилия2</t>
  </si>
  <si>
    <t>Фамилия3</t>
  </si>
  <si>
    <t>Фамилия4</t>
  </si>
  <si>
    <t>Фамилия5</t>
  </si>
  <si>
    <t>Фамилия6</t>
  </si>
  <si>
    <t>Фамилия7</t>
  </si>
  <si>
    <t>Фамилия8</t>
  </si>
  <si>
    <t>Фамилия9</t>
  </si>
  <si>
    <t xml:space="preserve">Расчетная сумма выплат и начислений </t>
  </si>
  <si>
    <t>Выплаты и начисления  ВТК : ноябрь 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</si>
</sst>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m\ d\,\ yyyy"/>
  </numFmts>
  <fonts count="45">
    <font>
      <sz val="10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 CYR"/>
      <family val="2"/>
    </font>
    <font>
      <u val="single"/>
      <sz val="10"/>
      <color indexed="36"/>
      <name val="Arial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42" applyAlignment="1" applyProtection="1">
      <alignment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horizontal="center" vertical="center" wrapText="1" readingOrder="1"/>
    </xf>
    <xf numFmtId="2" fontId="8" fillId="0" borderId="10" xfId="0" applyNumberFormat="1" applyFont="1" applyBorder="1" applyAlignment="1">
      <alignment vertical="center" wrapText="1" readingOrder="1"/>
    </xf>
    <xf numFmtId="0" fontId="8" fillId="0" borderId="10" xfId="0" applyFont="1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0" borderId="0" xfId="0" applyNumberFormat="1" applyAlignment="1">
      <alignment/>
    </xf>
    <xf numFmtId="0" fontId="9" fillId="0" borderId="11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2"/>
  <sheetViews>
    <sheetView zoomScalePageLayoutView="0" workbookViewId="0" topLeftCell="B1">
      <selection activeCell="D6" sqref="D6"/>
    </sheetView>
  </sheetViews>
  <sheetFormatPr defaultColWidth="9.140625" defaultRowHeight="12.75"/>
  <cols>
    <col min="1" max="1" width="8.7109375" style="0" hidden="1" customWidth="1"/>
    <col min="2" max="2" width="7.8515625" style="0" customWidth="1"/>
    <col min="3" max="3" width="7.140625" style="0" customWidth="1"/>
    <col min="4" max="4" width="64.00390625" style="0" customWidth="1"/>
    <col min="5" max="5" width="14.00390625" style="0" customWidth="1"/>
  </cols>
  <sheetData>
    <row r="1" spans="4:6" ht="12.75">
      <c r="D1" t="s">
        <v>9</v>
      </c>
      <c r="E1" s="25"/>
      <c r="F1" s="5"/>
    </row>
    <row r="2" spans="4:6" ht="12.75">
      <c r="D2" t="s">
        <v>10</v>
      </c>
      <c r="E2" s="25"/>
      <c r="F2" s="5"/>
    </row>
    <row r="3" spans="4:6" ht="12.75">
      <c r="D3" t="s">
        <v>95</v>
      </c>
      <c r="E3" s="25"/>
      <c r="F3" s="5"/>
    </row>
    <row r="4" spans="4:6" ht="12.75">
      <c r="D4" s="26" t="s">
        <v>96</v>
      </c>
      <c r="E4" s="27"/>
      <c r="F4" s="28"/>
    </row>
    <row r="5" spans="2:6" ht="12.75">
      <c r="B5" s="6"/>
      <c r="D5" s="54" t="s">
        <v>97</v>
      </c>
      <c r="E5" s="54"/>
      <c r="F5" s="54"/>
    </row>
    <row r="6" spans="4:6" ht="12.75" customHeight="1">
      <c r="D6" s="29"/>
      <c r="E6" s="29"/>
      <c r="F6" s="29"/>
    </row>
    <row r="7" spans="3:5" ht="28.5" customHeight="1">
      <c r="C7" s="10" t="s">
        <v>11</v>
      </c>
      <c r="D7" s="31" t="s">
        <v>12</v>
      </c>
      <c r="E7" s="32" t="s">
        <v>13</v>
      </c>
    </row>
    <row r="8" spans="2:5" ht="12.75">
      <c r="B8" s="6"/>
      <c r="C8" s="33"/>
      <c r="D8" s="31" t="s">
        <v>14</v>
      </c>
      <c r="E8" s="34"/>
    </row>
    <row r="9" spans="3:5" ht="12.75">
      <c r="C9" s="33"/>
      <c r="D9" s="33" t="s">
        <v>15</v>
      </c>
      <c r="E9" s="35">
        <v>900000</v>
      </c>
    </row>
    <row r="10" spans="3:5" ht="12.75">
      <c r="C10" s="33"/>
      <c r="D10" s="30" t="s">
        <v>16</v>
      </c>
      <c r="E10" s="35">
        <v>900000</v>
      </c>
    </row>
    <row r="11" spans="3:5" ht="12.75">
      <c r="C11" s="33"/>
      <c r="D11" s="31" t="s">
        <v>17</v>
      </c>
      <c r="E11" s="34"/>
    </row>
    <row r="12" spans="3:5" ht="12.75">
      <c r="C12" s="30">
        <v>211</v>
      </c>
      <c r="D12" s="30" t="s">
        <v>18</v>
      </c>
      <c r="E12" s="35">
        <v>200000</v>
      </c>
    </row>
    <row r="13" spans="3:5" ht="12.75">
      <c r="C13" s="30">
        <v>212</v>
      </c>
      <c r="D13" s="30" t="s">
        <v>19</v>
      </c>
      <c r="E13" s="35">
        <f>E14</f>
        <v>20000</v>
      </c>
    </row>
    <row r="14" spans="3:5" ht="12.75">
      <c r="C14" s="33" t="s">
        <v>20</v>
      </c>
      <c r="D14" s="36" t="s">
        <v>21</v>
      </c>
      <c r="E14" s="34">
        <v>20000</v>
      </c>
    </row>
    <row r="15" spans="3:5" ht="38.25">
      <c r="C15" s="37">
        <v>213</v>
      </c>
      <c r="D15" s="37" t="s">
        <v>22</v>
      </c>
      <c r="E15" s="38">
        <v>60000</v>
      </c>
    </row>
    <row r="16" spans="3:5" ht="12.75">
      <c r="C16" s="30">
        <v>221</v>
      </c>
      <c r="D16" s="30" t="s">
        <v>23</v>
      </c>
      <c r="E16" s="35">
        <f>E17+E18</f>
        <v>2000</v>
      </c>
    </row>
    <row r="17" spans="3:5" ht="12.75">
      <c r="C17" s="33" t="s">
        <v>24</v>
      </c>
      <c r="D17" s="33" t="s">
        <v>25</v>
      </c>
      <c r="E17" s="34">
        <v>1000</v>
      </c>
    </row>
    <row r="18" spans="3:5" ht="12.75">
      <c r="C18" s="33" t="s">
        <v>26</v>
      </c>
      <c r="D18" s="33" t="s">
        <v>27</v>
      </c>
      <c r="E18" s="34">
        <v>1000</v>
      </c>
    </row>
    <row r="19" spans="3:5" ht="25.5">
      <c r="C19" s="30">
        <v>222</v>
      </c>
      <c r="D19" s="39" t="s">
        <v>28</v>
      </c>
      <c r="E19" s="35">
        <f>E20</f>
        <v>10000</v>
      </c>
    </row>
    <row r="20" spans="3:5" ht="12.75">
      <c r="C20" s="33" t="s">
        <v>29</v>
      </c>
      <c r="D20" s="36" t="s">
        <v>30</v>
      </c>
      <c r="E20" s="40">
        <v>10000</v>
      </c>
    </row>
    <row r="21" spans="3:5" ht="12.75">
      <c r="C21" s="30">
        <v>224</v>
      </c>
      <c r="D21" s="39" t="s">
        <v>31</v>
      </c>
      <c r="E21" s="35">
        <v>20000</v>
      </c>
    </row>
    <row r="22" spans="3:5" ht="12.75">
      <c r="C22" s="30">
        <v>225</v>
      </c>
      <c r="D22" s="30" t="s">
        <v>32</v>
      </c>
      <c r="E22" s="35">
        <v>300000</v>
      </c>
    </row>
    <row r="23" spans="3:5" ht="12.75">
      <c r="C23" s="30">
        <v>226</v>
      </c>
      <c r="D23" s="30" t="s">
        <v>33</v>
      </c>
      <c r="E23" s="35">
        <f>E24+E25+E26+E27+E28</f>
        <v>113000</v>
      </c>
    </row>
    <row r="24" spans="3:5" ht="12.75">
      <c r="C24" s="33" t="s">
        <v>34</v>
      </c>
      <c r="D24" s="33" t="s">
        <v>35</v>
      </c>
      <c r="E24" s="34">
        <v>1000</v>
      </c>
    </row>
    <row r="25" spans="3:5" ht="12.75">
      <c r="C25" s="33" t="s">
        <v>36</v>
      </c>
      <c r="D25" s="36" t="s">
        <v>37</v>
      </c>
      <c r="E25" s="34">
        <v>1000</v>
      </c>
    </row>
    <row r="26" spans="3:5" ht="12.75">
      <c r="C26" s="33" t="s">
        <v>38</v>
      </c>
      <c r="D26" s="36" t="s">
        <v>39</v>
      </c>
      <c r="E26" s="34">
        <v>10000</v>
      </c>
    </row>
    <row r="27" spans="3:5" ht="12.75">
      <c r="C27" s="33" t="s">
        <v>40</v>
      </c>
      <c r="D27" s="33" t="s">
        <v>41</v>
      </c>
      <c r="E27" s="34">
        <v>1000</v>
      </c>
    </row>
    <row r="28" spans="3:5" ht="12.75">
      <c r="C28" s="33" t="s">
        <v>42</v>
      </c>
      <c r="D28" s="33" t="s">
        <v>43</v>
      </c>
      <c r="E28" s="34">
        <v>100000</v>
      </c>
    </row>
    <row r="29" spans="3:5" ht="12.75">
      <c r="C29" s="30">
        <v>290</v>
      </c>
      <c r="D29" s="30" t="s">
        <v>44</v>
      </c>
      <c r="E29" s="35">
        <v>10</v>
      </c>
    </row>
    <row r="30" spans="3:5" ht="12.75">
      <c r="C30" s="30">
        <v>310</v>
      </c>
      <c r="D30" s="30" t="s">
        <v>45</v>
      </c>
      <c r="E30" s="35">
        <f>E31+E32</f>
        <v>55000</v>
      </c>
    </row>
    <row r="31" spans="3:5" ht="12.75">
      <c r="C31" s="33" t="s">
        <v>46</v>
      </c>
      <c r="D31" s="33" t="s">
        <v>47</v>
      </c>
      <c r="E31" s="34">
        <v>50000</v>
      </c>
    </row>
    <row r="32" spans="3:5" ht="12.75">
      <c r="C32" s="33" t="s">
        <v>48</v>
      </c>
      <c r="D32" s="33" t="s">
        <v>49</v>
      </c>
      <c r="E32" s="34">
        <v>5000</v>
      </c>
    </row>
    <row r="33" spans="3:5" ht="12.75">
      <c r="C33" s="30">
        <v>340</v>
      </c>
      <c r="D33" s="39" t="s">
        <v>50</v>
      </c>
      <c r="E33" s="35">
        <f>E34+E35+E36+E37+E38+E39+E40</f>
        <v>2000</v>
      </c>
    </row>
    <row r="34" spans="3:5" ht="12.75">
      <c r="C34" s="33" t="s">
        <v>51</v>
      </c>
      <c r="D34" s="33" t="s">
        <v>52</v>
      </c>
      <c r="E34" s="34">
        <v>1000</v>
      </c>
    </row>
    <row r="35" spans="3:5" ht="12.75">
      <c r="C35" s="33" t="s">
        <v>53</v>
      </c>
      <c r="D35" s="33" t="s">
        <v>54</v>
      </c>
      <c r="E35" s="34">
        <v>0</v>
      </c>
    </row>
    <row r="36" spans="3:5" ht="12.75">
      <c r="C36" s="33" t="s">
        <v>55</v>
      </c>
      <c r="D36" s="33" t="s">
        <v>56</v>
      </c>
      <c r="E36" s="34">
        <v>0</v>
      </c>
    </row>
    <row r="37" spans="3:5" ht="12.75">
      <c r="C37" s="33" t="s">
        <v>57</v>
      </c>
      <c r="D37" s="33" t="s">
        <v>58</v>
      </c>
      <c r="E37" s="34">
        <v>0</v>
      </c>
    </row>
    <row r="38" spans="3:5" ht="12.75">
      <c r="C38" s="33" t="s">
        <v>59</v>
      </c>
      <c r="D38" s="33" t="s">
        <v>60</v>
      </c>
      <c r="E38" s="34">
        <v>1000</v>
      </c>
    </row>
    <row r="39" spans="3:5" ht="12.75">
      <c r="C39" s="33" t="s">
        <v>61</v>
      </c>
      <c r="D39" s="33" t="s">
        <v>62</v>
      </c>
      <c r="E39" s="34">
        <v>0</v>
      </c>
    </row>
    <row r="40" spans="3:5" ht="12.75">
      <c r="C40" s="33" t="s">
        <v>63</v>
      </c>
      <c r="D40" s="33" t="s">
        <v>64</v>
      </c>
      <c r="E40" s="34">
        <v>0</v>
      </c>
    </row>
    <row r="41" spans="3:5" ht="12.75">
      <c r="C41" s="33"/>
      <c r="D41" s="30" t="s">
        <v>65</v>
      </c>
      <c r="E41" s="35">
        <f>E12+E13+E15+E16+E19+E21+E22+E23+E29+E30+E33</f>
        <v>782010</v>
      </c>
    </row>
    <row r="42" spans="3:5" ht="12.75">
      <c r="C42" s="33"/>
      <c r="D42" s="30" t="s">
        <v>66</v>
      </c>
      <c r="E42" s="35">
        <v>60000</v>
      </c>
    </row>
    <row r="43" spans="3:5" ht="12.75">
      <c r="C43" s="33"/>
      <c r="D43" s="33"/>
      <c r="E43" s="34"/>
    </row>
    <row r="44" spans="3:5" ht="12.75">
      <c r="C44" s="33"/>
      <c r="D44" s="30" t="s">
        <v>67</v>
      </c>
      <c r="E44" s="35">
        <f>E41+E42</f>
        <v>842010</v>
      </c>
    </row>
    <row r="45" ht="12.75">
      <c r="E45" s="41"/>
    </row>
    <row r="46" spans="3:5" ht="12.75">
      <c r="C46" t="s">
        <v>68</v>
      </c>
      <c r="E46" s="41"/>
    </row>
    <row r="47" ht="12.75">
      <c r="E47" s="41"/>
    </row>
    <row r="48" spans="3:5" ht="12.75">
      <c r="C48" s="55" t="s">
        <v>69</v>
      </c>
      <c r="D48" s="55"/>
      <c r="E48" s="41"/>
    </row>
    <row r="49" ht="12.75">
      <c r="E49" s="41"/>
    </row>
    <row r="50" spans="3:5" ht="12.75">
      <c r="C50" t="s">
        <v>70</v>
      </c>
      <c r="E50" s="41"/>
    </row>
    <row r="51" ht="12.75">
      <c r="E51" s="41"/>
    </row>
    <row r="52" ht="12.75">
      <c r="E52" s="41"/>
    </row>
  </sheetData>
  <sheetProtection/>
  <mergeCells count="2">
    <mergeCell ref="D5:F5"/>
    <mergeCell ref="C48:D4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4"/>
  <sheetViews>
    <sheetView zoomScalePageLayoutView="0" workbookViewId="0" topLeftCell="A1">
      <selection activeCell="C16" sqref="C16:G16"/>
    </sheetView>
  </sheetViews>
  <sheetFormatPr defaultColWidth="9.140625" defaultRowHeight="12.75"/>
  <cols>
    <col min="8" max="8" width="11.8515625" style="0" bestFit="1" customWidth="1"/>
  </cols>
  <sheetData>
    <row r="1" spans="6:8" ht="12.75">
      <c r="F1" s="56" t="s">
        <v>71</v>
      </c>
      <c r="G1" s="56"/>
      <c r="H1" s="56"/>
    </row>
    <row r="2" spans="2:8" ht="12.75">
      <c r="B2" s="6"/>
      <c r="F2" s="7" t="s">
        <v>1</v>
      </c>
      <c r="G2" s="7"/>
      <c r="H2" s="7"/>
    </row>
    <row r="3" spans="6:8" ht="12.75">
      <c r="F3" s="7" t="s">
        <v>83</v>
      </c>
      <c r="G3" s="7"/>
      <c r="H3" s="7"/>
    </row>
    <row r="4" spans="6:8" ht="12.75">
      <c r="F4" s="7" t="s">
        <v>72</v>
      </c>
      <c r="G4" s="7"/>
      <c r="H4" s="7"/>
    </row>
    <row r="8" spans="3:7" ht="15.75">
      <c r="C8" s="57" t="s">
        <v>73</v>
      </c>
      <c r="D8" s="57"/>
      <c r="E8" s="57"/>
      <c r="F8" s="57"/>
      <c r="G8" s="57"/>
    </row>
    <row r="9" spans="3:7" ht="12.75">
      <c r="C9" s="9"/>
      <c r="D9" s="9"/>
      <c r="E9" s="9"/>
      <c r="F9" s="9"/>
      <c r="G9" s="9"/>
    </row>
    <row r="10" spans="3:7" ht="12.75">
      <c r="C10" s="9"/>
      <c r="D10" s="9"/>
      <c r="E10" s="9"/>
      <c r="F10" s="9"/>
      <c r="G10" s="9"/>
    </row>
    <row r="11" spans="2:8" ht="25.5">
      <c r="B11" s="10" t="s">
        <v>11</v>
      </c>
      <c r="C11" s="58" t="s">
        <v>74</v>
      </c>
      <c r="D11" s="59"/>
      <c r="E11" s="59"/>
      <c r="F11" s="59"/>
      <c r="G11" s="60"/>
      <c r="H11" s="11" t="s">
        <v>75</v>
      </c>
    </row>
    <row r="12" spans="2:8" ht="27" customHeight="1">
      <c r="B12" s="47">
        <v>211</v>
      </c>
      <c r="C12" s="67" t="s">
        <v>110</v>
      </c>
      <c r="D12" s="68"/>
      <c r="E12" s="68"/>
      <c r="F12" s="68"/>
      <c r="G12" s="69"/>
      <c r="H12" s="19">
        <v>237379</v>
      </c>
    </row>
    <row r="13" spans="2:8" ht="12.75">
      <c r="B13" s="11" t="s">
        <v>20</v>
      </c>
      <c r="C13" s="42" t="s">
        <v>98</v>
      </c>
      <c r="D13" s="17"/>
      <c r="E13" s="17"/>
      <c r="F13" s="17"/>
      <c r="G13" s="18"/>
      <c r="H13" s="19">
        <v>1400</v>
      </c>
    </row>
    <row r="14" spans="2:8" ht="12.75">
      <c r="B14" s="11">
        <v>213</v>
      </c>
      <c r="C14" s="42" t="s">
        <v>76</v>
      </c>
      <c r="D14" s="17"/>
      <c r="E14" s="17"/>
      <c r="F14" s="17"/>
      <c r="G14" s="18"/>
      <c r="H14" s="19">
        <v>43540</v>
      </c>
    </row>
    <row r="15" spans="2:8" ht="12.75">
      <c r="B15" s="11">
        <v>222</v>
      </c>
      <c r="C15" s="14" t="s">
        <v>77</v>
      </c>
      <c r="D15" s="15"/>
      <c r="E15" s="15"/>
      <c r="F15" s="15"/>
      <c r="G15" s="16"/>
      <c r="H15" s="13">
        <f>H16</f>
        <v>48967</v>
      </c>
    </row>
    <row r="16" spans="2:8" ht="42" customHeight="1">
      <c r="B16" s="19" t="s">
        <v>29</v>
      </c>
      <c r="C16" s="61" t="s">
        <v>78</v>
      </c>
      <c r="D16" s="62"/>
      <c r="E16" s="62"/>
      <c r="F16" s="62"/>
      <c r="G16" s="63"/>
      <c r="H16" s="43">
        <v>48967</v>
      </c>
    </row>
    <row r="17" spans="2:8" ht="12.75">
      <c r="B17" s="11">
        <v>226</v>
      </c>
      <c r="C17" s="14" t="s">
        <v>33</v>
      </c>
      <c r="D17" s="15"/>
      <c r="E17" s="15"/>
      <c r="F17" s="15"/>
      <c r="G17" s="16"/>
      <c r="H17" s="13">
        <f>H18+H19</f>
        <v>8714</v>
      </c>
    </row>
    <row r="18" spans="2:8" ht="12.75">
      <c r="B18" s="19" t="s">
        <v>38</v>
      </c>
      <c r="C18" s="64" t="s">
        <v>79</v>
      </c>
      <c r="D18" s="65"/>
      <c r="E18" s="65"/>
      <c r="F18" s="65"/>
      <c r="G18" s="66"/>
      <c r="H18" s="43">
        <v>5500</v>
      </c>
    </row>
    <row r="19" spans="2:8" ht="12.75">
      <c r="B19" s="19" t="s">
        <v>42</v>
      </c>
      <c r="C19" s="61" t="s">
        <v>80</v>
      </c>
      <c r="D19" s="62"/>
      <c r="E19" s="62"/>
      <c r="F19" s="62"/>
      <c r="G19" s="63"/>
      <c r="H19" s="43">
        <v>3214</v>
      </c>
    </row>
    <row r="20" spans="2:8" ht="12.75">
      <c r="B20" s="19"/>
      <c r="C20" s="20" t="s">
        <v>7</v>
      </c>
      <c r="D20" s="21"/>
      <c r="E20" s="21"/>
      <c r="F20" s="21"/>
      <c r="G20" s="22"/>
      <c r="H20" s="13">
        <f>H12+H13+H14+H15+H17</f>
        <v>340000</v>
      </c>
    </row>
    <row r="21" spans="2:8" ht="12.75">
      <c r="B21" s="24"/>
      <c r="C21" s="24"/>
      <c r="D21" s="24"/>
      <c r="E21" s="24"/>
      <c r="F21" s="24"/>
      <c r="G21" s="24"/>
      <c r="H21" s="24"/>
    </row>
    <row r="22" spans="2:8" ht="12.75">
      <c r="B22" s="7" t="s">
        <v>8</v>
      </c>
      <c r="C22" s="7"/>
      <c r="D22" s="7"/>
      <c r="E22" s="7"/>
      <c r="F22" s="7"/>
      <c r="G22" s="7" t="s">
        <v>3</v>
      </c>
      <c r="H22" s="24"/>
    </row>
    <row r="23" spans="2:8" ht="12.75">
      <c r="B23" s="7"/>
      <c r="C23" s="7"/>
      <c r="D23" s="7"/>
      <c r="E23" s="7"/>
      <c r="F23" s="7"/>
      <c r="G23" s="7"/>
      <c r="H23" s="24"/>
    </row>
    <row r="24" spans="2:8" ht="12.75">
      <c r="B24" s="7" t="s">
        <v>81</v>
      </c>
      <c r="C24" s="7"/>
      <c r="D24" s="7"/>
      <c r="E24" s="7"/>
      <c r="F24" s="7"/>
      <c r="G24" s="7" t="s">
        <v>82</v>
      </c>
      <c r="H24" s="24"/>
    </row>
  </sheetData>
  <sheetProtection/>
  <mergeCells count="7">
    <mergeCell ref="F1:H1"/>
    <mergeCell ref="C8:G8"/>
    <mergeCell ref="C11:G11"/>
    <mergeCell ref="C16:G16"/>
    <mergeCell ref="C18:G18"/>
    <mergeCell ref="C19:G19"/>
    <mergeCell ref="C12:G1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C7" sqref="C7:G7"/>
    </sheetView>
  </sheetViews>
  <sheetFormatPr defaultColWidth="9.140625" defaultRowHeight="12.75"/>
  <cols>
    <col min="6" max="6" width="7.57421875" style="0" customWidth="1"/>
    <col min="7" max="7" width="10.28125" style="0" customWidth="1"/>
    <col min="8" max="8" width="12.8515625" style="0" customWidth="1"/>
    <col min="9" max="9" width="11.7109375" style="0" customWidth="1"/>
  </cols>
  <sheetData>
    <row r="1" spans="6:8" ht="12.75">
      <c r="F1" s="56" t="s">
        <v>0</v>
      </c>
      <c r="G1" s="56"/>
      <c r="H1" s="56"/>
    </row>
    <row r="2" spans="6:8" ht="12.75">
      <c r="F2" s="7" t="s">
        <v>1</v>
      </c>
      <c r="G2" s="7"/>
      <c r="H2" s="7"/>
    </row>
    <row r="3" spans="6:8" ht="12.75">
      <c r="F3" s="7" t="s">
        <v>109</v>
      </c>
      <c r="G3" s="7"/>
      <c r="H3" s="7"/>
    </row>
    <row r="4" spans="6:8" ht="12.75">
      <c r="F4" s="7"/>
      <c r="G4" s="7" t="s">
        <v>2</v>
      </c>
      <c r="H4" s="7"/>
    </row>
    <row r="6" ht="15.75">
      <c r="C6" s="8" t="s">
        <v>121</v>
      </c>
    </row>
    <row r="7" spans="3:7" ht="12.75">
      <c r="C7" s="55" t="s">
        <v>101</v>
      </c>
      <c r="D7" s="55"/>
      <c r="E7" s="55"/>
      <c r="F7" s="55"/>
      <c r="G7" s="55"/>
    </row>
    <row r="8" spans="3:7" ht="12.75">
      <c r="C8" s="55" t="s">
        <v>107</v>
      </c>
      <c r="D8" s="55"/>
      <c r="E8" s="55"/>
      <c r="F8" s="55"/>
      <c r="G8" s="55"/>
    </row>
    <row r="9" spans="3:7" ht="12.75">
      <c r="C9" s="55" t="s">
        <v>108</v>
      </c>
      <c r="D9" s="55"/>
      <c r="E9" s="55"/>
      <c r="F9" s="55"/>
      <c r="G9" s="55"/>
    </row>
    <row r="11" spans="1:9" ht="12.75">
      <c r="A11" s="9"/>
      <c r="B11" s="51" t="s">
        <v>99</v>
      </c>
      <c r="C11" s="14" t="s">
        <v>3</v>
      </c>
      <c r="D11" s="15"/>
      <c r="E11" s="15" t="s">
        <v>102</v>
      </c>
      <c r="F11" s="15"/>
      <c r="G11" s="16" t="s">
        <v>100</v>
      </c>
      <c r="H11" s="11" t="s">
        <v>4</v>
      </c>
      <c r="I11" s="11" t="s">
        <v>5</v>
      </c>
    </row>
    <row r="12" spans="2:9" ht="12.75" customHeight="1">
      <c r="B12" s="52">
        <v>1</v>
      </c>
      <c r="C12" s="14" t="s">
        <v>111</v>
      </c>
      <c r="D12" s="15"/>
      <c r="E12" s="15"/>
      <c r="F12" s="15"/>
      <c r="G12" s="16">
        <v>0.102</v>
      </c>
      <c r="H12" s="13">
        <f aca="true" t="shared" si="0" ref="H12:H20">G12*I12</f>
        <v>5100</v>
      </c>
      <c r="I12" s="13">
        <v>50000</v>
      </c>
    </row>
    <row r="13" spans="2:9" ht="12.75">
      <c r="B13" s="52">
        <v>2</v>
      </c>
      <c r="C13" s="14" t="s">
        <v>112</v>
      </c>
      <c r="D13" s="15"/>
      <c r="E13" s="15"/>
      <c r="F13" s="15"/>
      <c r="G13" s="16">
        <v>0.102</v>
      </c>
      <c r="H13" s="13">
        <f t="shared" si="0"/>
        <v>3060</v>
      </c>
      <c r="I13" s="13">
        <v>30000</v>
      </c>
    </row>
    <row r="14" spans="2:9" ht="12.75">
      <c r="B14" s="52">
        <v>3</v>
      </c>
      <c r="C14" s="14" t="s">
        <v>113</v>
      </c>
      <c r="D14" s="15"/>
      <c r="E14" s="15" t="s">
        <v>103</v>
      </c>
      <c r="F14" s="15"/>
      <c r="G14" s="16">
        <v>0.302</v>
      </c>
      <c r="H14" s="13">
        <f t="shared" si="0"/>
        <v>8031.992</v>
      </c>
      <c r="I14" s="13">
        <f>20000+6596</f>
        <v>26596</v>
      </c>
    </row>
    <row r="15" spans="2:9" ht="12.75">
      <c r="B15" s="52">
        <v>4</v>
      </c>
      <c r="C15" s="14" t="s">
        <v>114</v>
      </c>
      <c r="D15" s="17"/>
      <c r="E15" s="15" t="s">
        <v>104</v>
      </c>
      <c r="F15" s="17"/>
      <c r="G15" s="16">
        <v>0.302</v>
      </c>
      <c r="H15" s="13">
        <f t="shared" si="0"/>
        <v>10767.508</v>
      </c>
      <c r="I15" s="13">
        <f>25000+10654</f>
        <v>35654</v>
      </c>
    </row>
    <row r="16" spans="2:9" ht="12.75">
      <c r="B16" s="52">
        <v>5</v>
      </c>
      <c r="C16" s="14" t="s">
        <v>115</v>
      </c>
      <c r="D16" s="15"/>
      <c r="E16" s="15" t="s">
        <v>105</v>
      </c>
      <c r="F16" s="15"/>
      <c r="G16" s="16">
        <v>0.302</v>
      </c>
      <c r="H16" s="13">
        <f t="shared" si="0"/>
        <v>14490.261999999999</v>
      </c>
      <c r="I16" s="13">
        <f>32000+1.5*10654</f>
        <v>47981</v>
      </c>
    </row>
    <row r="17" spans="2:9" ht="12.75">
      <c r="B17" s="52">
        <v>6</v>
      </c>
      <c r="C17" s="14" t="s">
        <v>116</v>
      </c>
      <c r="D17" s="15"/>
      <c r="E17" s="15"/>
      <c r="F17" s="15"/>
      <c r="G17" s="16">
        <v>0.302</v>
      </c>
      <c r="H17" s="13">
        <f t="shared" si="0"/>
        <v>9060</v>
      </c>
      <c r="I17" s="13">
        <v>30000</v>
      </c>
    </row>
    <row r="18" spans="2:9" ht="12.75">
      <c r="B18" s="52">
        <v>7</v>
      </c>
      <c r="C18" s="14" t="s">
        <v>117</v>
      </c>
      <c r="D18" s="15"/>
      <c r="E18" s="15"/>
      <c r="F18" s="15"/>
      <c r="G18" s="16">
        <v>0.302</v>
      </c>
      <c r="H18" s="13">
        <f t="shared" si="0"/>
        <v>12080</v>
      </c>
      <c r="I18" s="13">
        <v>40000</v>
      </c>
    </row>
    <row r="19" spans="2:9" ht="12.75">
      <c r="B19" s="52">
        <v>8</v>
      </c>
      <c r="C19" s="14" t="s">
        <v>118</v>
      </c>
      <c r="D19" s="15"/>
      <c r="E19" s="15"/>
      <c r="F19" s="15"/>
      <c r="G19" s="16">
        <v>0.302</v>
      </c>
      <c r="H19" s="13">
        <f t="shared" si="0"/>
        <v>12080</v>
      </c>
      <c r="I19" s="13">
        <v>40000</v>
      </c>
    </row>
    <row r="20" spans="2:9" ht="12.75">
      <c r="B20" s="52">
        <v>9</v>
      </c>
      <c r="C20" s="14" t="s">
        <v>119</v>
      </c>
      <c r="D20" s="15"/>
      <c r="E20" s="15"/>
      <c r="F20" s="15"/>
      <c r="G20" s="16">
        <v>0.302</v>
      </c>
      <c r="H20" s="13">
        <f t="shared" si="0"/>
        <v>4530</v>
      </c>
      <c r="I20" s="13">
        <v>15000</v>
      </c>
    </row>
    <row r="21" spans="2:9" ht="12.75">
      <c r="B21" s="19"/>
      <c r="C21" s="20" t="s">
        <v>6</v>
      </c>
      <c r="D21" s="21"/>
      <c r="E21" s="21"/>
      <c r="F21" s="21"/>
      <c r="G21" s="22"/>
      <c r="H21" s="13">
        <f>H20+H19+H18+H17+H16+H15+H14+H13+H12</f>
        <v>79199.762</v>
      </c>
      <c r="I21" s="13">
        <f>I12+I13+I14+I15+I16+I17+I18+I19+I20</f>
        <v>315231</v>
      </c>
    </row>
    <row r="22" spans="2:9" ht="12.75">
      <c r="B22" s="19"/>
      <c r="C22" s="23" t="s">
        <v>106</v>
      </c>
      <c r="D22" s="53"/>
      <c r="E22" s="21"/>
      <c r="F22" s="21"/>
      <c r="G22" s="22"/>
      <c r="H22" s="12"/>
      <c r="I22" s="43">
        <f>210298+90988</f>
        <v>301286</v>
      </c>
    </row>
    <row r="23" spans="2:9" ht="12.75">
      <c r="B23" s="19"/>
      <c r="C23" s="20" t="s">
        <v>120</v>
      </c>
      <c r="D23" s="21"/>
      <c r="E23" s="21"/>
      <c r="F23" s="21"/>
      <c r="G23" s="22"/>
      <c r="H23" s="13"/>
      <c r="I23" s="13">
        <f>I21+H21</f>
        <v>394430.762</v>
      </c>
    </row>
    <row r="24" spans="2:8" ht="12.75">
      <c r="B24" s="7"/>
      <c r="C24" s="7"/>
      <c r="D24" s="7"/>
      <c r="E24" s="7"/>
      <c r="F24" s="7"/>
      <c r="G24" s="7"/>
      <c r="H24" s="24"/>
    </row>
    <row r="25" spans="2:8" ht="12.75">
      <c r="B25" s="7"/>
      <c r="C25" s="7"/>
      <c r="D25" s="7"/>
      <c r="E25" s="7"/>
      <c r="F25" s="7"/>
      <c r="G25" s="7"/>
      <c r="H25" s="24"/>
    </row>
    <row r="26" ht="12.75">
      <c r="B26" t="s">
        <v>8</v>
      </c>
    </row>
  </sheetData>
  <sheetProtection/>
  <mergeCells count="4">
    <mergeCell ref="F1:H1"/>
    <mergeCell ref="C7:G7"/>
    <mergeCell ref="C8:G8"/>
    <mergeCell ref="C9:G9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0.42578125" style="0" customWidth="1"/>
    <col min="2" max="2" width="7.8515625" style="0" customWidth="1"/>
    <col min="3" max="3" width="7.57421875" style="0" customWidth="1"/>
    <col min="4" max="4" width="62.57421875" style="0" customWidth="1"/>
    <col min="5" max="5" width="12.140625" style="0" customWidth="1"/>
  </cols>
  <sheetData>
    <row r="1" ht="12.75">
      <c r="D1" s="46" t="s">
        <v>86</v>
      </c>
    </row>
    <row r="2" spans="4:6" ht="12.75">
      <c r="D2" s="45" t="s">
        <v>85</v>
      </c>
      <c r="E2" s="7"/>
      <c r="F2" s="7"/>
    </row>
    <row r="3" spans="2:6" ht="12.75">
      <c r="B3" s="1"/>
      <c r="D3" s="45" t="s">
        <v>87</v>
      </c>
      <c r="E3" s="7"/>
      <c r="F3" s="7"/>
    </row>
    <row r="4" spans="4:6" ht="12.75">
      <c r="D4" s="45" t="s">
        <v>72</v>
      </c>
      <c r="E4" s="7"/>
      <c r="F4" s="7"/>
    </row>
    <row r="6" ht="12.75">
      <c r="D6" s="44" t="s">
        <v>84</v>
      </c>
    </row>
    <row r="8" spans="3:5" ht="30.75" customHeight="1">
      <c r="C8" s="10" t="s">
        <v>11</v>
      </c>
      <c r="D8" s="31" t="s">
        <v>89</v>
      </c>
      <c r="E8" s="32" t="s">
        <v>13</v>
      </c>
    </row>
    <row r="9" spans="3:5" ht="20.25" customHeight="1">
      <c r="C9" s="50">
        <v>211</v>
      </c>
      <c r="D9" s="49" t="s">
        <v>90</v>
      </c>
      <c r="E9" s="35">
        <v>0</v>
      </c>
    </row>
    <row r="10" spans="3:5" ht="12.75">
      <c r="C10" s="30">
        <v>212</v>
      </c>
      <c r="D10" s="30" t="s">
        <v>19</v>
      </c>
      <c r="E10" s="35">
        <f>E11</f>
        <v>0</v>
      </c>
    </row>
    <row r="11" spans="3:5" ht="12.75">
      <c r="C11" s="33" t="s">
        <v>20</v>
      </c>
      <c r="D11" s="48" t="s">
        <v>91</v>
      </c>
      <c r="E11" s="34">
        <v>0</v>
      </c>
    </row>
    <row r="12" spans="3:5" s="4" customFormat="1" ht="12.75">
      <c r="C12" s="37">
        <v>213</v>
      </c>
      <c r="D12" s="37" t="s">
        <v>88</v>
      </c>
      <c r="E12" s="38">
        <v>0</v>
      </c>
    </row>
    <row r="13" spans="3:5" s="4" customFormat="1" ht="12.75">
      <c r="C13" s="30">
        <v>221</v>
      </c>
      <c r="D13" s="30" t="s">
        <v>23</v>
      </c>
      <c r="E13" s="35">
        <f>E14+E15</f>
        <v>0</v>
      </c>
    </row>
    <row r="14" spans="3:5" s="4" customFormat="1" ht="12.75">
      <c r="C14" s="33" t="s">
        <v>24</v>
      </c>
      <c r="D14" s="33" t="s">
        <v>25</v>
      </c>
      <c r="E14" s="34">
        <v>0</v>
      </c>
    </row>
    <row r="15" spans="3:5" s="4" customFormat="1" ht="12.75">
      <c r="C15" s="33" t="s">
        <v>26</v>
      </c>
      <c r="D15" s="33" t="s">
        <v>27</v>
      </c>
      <c r="E15" s="34">
        <v>0</v>
      </c>
    </row>
    <row r="16" spans="3:5" s="4" customFormat="1" ht="25.5">
      <c r="C16" s="30">
        <v>222</v>
      </c>
      <c r="D16" s="39" t="s">
        <v>28</v>
      </c>
      <c r="E16" s="35">
        <f>E17</f>
        <v>0</v>
      </c>
    </row>
    <row r="17" spans="3:5" s="4" customFormat="1" ht="25.5">
      <c r="C17" s="33" t="s">
        <v>29</v>
      </c>
      <c r="D17" s="36" t="s">
        <v>92</v>
      </c>
      <c r="E17" s="40">
        <v>0</v>
      </c>
    </row>
    <row r="18" spans="3:5" s="4" customFormat="1" ht="12.75">
      <c r="C18" s="30">
        <v>224</v>
      </c>
      <c r="D18" s="39" t="s">
        <v>31</v>
      </c>
      <c r="E18" s="35">
        <v>0</v>
      </c>
    </row>
    <row r="19" spans="3:5" s="4" customFormat="1" ht="12.75">
      <c r="C19" s="30">
        <v>225</v>
      </c>
      <c r="D19" s="30" t="s">
        <v>32</v>
      </c>
      <c r="E19" s="35">
        <v>0</v>
      </c>
    </row>
    <row r="20" spans="3:5" s="4" customFormat="1" ht="12.75">
      <c r="C20" s="30">
        <v>226</v>
      </c>
      <c r="D20" s="30" t="s">
        <v>33</v>
      </c>
      <c r="E20" s="35">
        <f>E21+E22+E23+E24+E25</f>
        <v>0</v>
      </c>
    </row>
    <row r="21" spans="3:5" s="4" customFormat="1" ht="12.75">
      <c r="C21" s="33" t="s">
        <v>34</v>
      </c>
      <c r="D21" s="33" t="s">
        <v>35</v>
      </c>
      <c r="E21" s="34">
        <v>0</v>
      </c>
    </row>
    <row r="22" spans="3:5" s="4" customFormat="1" ht="12.75">
      <c r="C22" s="33" t="s">
        <v>36</v>
      </c>
      <c r="D22" s="36" t="s">
        <v>37</v>
      </c>
      <c r="E22" s="34">
        <v>0</v>
      </c>
    </row>
    <row r="23" spans="3:5" s="4" customFormat="1" ht="25.5">
      <c r="C23" s="33" t="s">
        <v>38</v>
      </c>
      <c r="D23" s="36" t="s">
        <v>93</v>
      </c>
      <c r="E23" s="34">
        <v>0</v>
      </c>
    </row>
    <row r="24" spans="3:5" s="4" customFormat="1" ht="12.75">
      <c r="C24" s="33" t="s">
        <v>40</v>
      </c>
      <c r="D24" s="33" t="s">
        <v>41</v>
      </c>
      <c r="E24" s="34">
        <v>0</v>
      </c>
    </row>
    <row r="25" spans="3:5" s="4" customFormat="1" ht="12.75">
      <c r="C25" s="33" t="s">
        <v>42</v>
      </c>
      <c r="D25" s="33" t="s">
        <v>94</v>
      </c>
      <c r="E25" s="34">
        <v>0</v>
      </c>
    </row>
    <row r="26" spans="3:5" s="4" customFormat="1" ht="12.75">
      <c r="C26" s="30">
        <v>290</v>
      </c>
      <c r="D26" s="30" t="s">
        <v>44</v>
      </c>
      <c r="E26" s="35">
        <v>0</v>
      </c>
    </row>
    <row r="27" spans="3:5" s="4" customFormat="1" ht="12.75">
      <c r="C27" s="30">
        <v>310</v>
      </c>
      <c r="D27" s="30" t="s">
        <v>45</v>
      </c>
      <c r="E27" s="35">
        <f>E28+E29</f>
        <v>0</v>
      </c>
    </row>
    <row r="28" spans="3:5" ht="12.75">
      <c r="C28" s="33" t="s">
        <v>46</v>
      </c>
      <c r="D28" s="33" t="s">
        <v>47</v>
      </c>
      <c r="E28" s="34">
        <v>0</v>
      </c>
    </row>
    <row r="29" spans="3:5" ht="12.75">
      <c r="C29" s="33" t="s">
        <v>48</v>
      </c>
      <c r="D29" s="33" t="s">
        <v>49</v>
      </c>
      <c r="E29" s="34">
        <v>0</v>
      </c>
    </row>
    <row r="30" spans="1:5" ht="12.75">
      <c r="A30">
        <v>1</v>
      </c>
      <c r="B30" s="4"/>
      <c r="C30" s="30">
        <v>340</v>
      </c>
      <c r="D30" s="39" t="s">
        <v>50</v>
      </c>
      <c r="E30" s="35">
        <f>E31+E32+E33+E34+E35+E36+E37</f>
        <v>0</v>
      </c>
    </row>
    <row r="31" spans="1:5" ht="12.75">
      <c r="A31">
        <v>2</v>
      </c>
      <c r="B31" s="4"/>
      <c r="C31" s="33" t="s">
        <v>51</v>
      </c>
      <c r="D31" s="33" t="s">
        <v>52</v>
      </c>
      <c r="E31" s="34">
        <v>0</v>
      </c>
    </row>
    <row r="32" spans="1:5" ht="12.75">
      <c r="A32">
        <v>3</v>
      </c>
      <c r="B32" s="4"/>
      <c r="C32" s="33" t="s">
        <v>53</v>
      </c>
      <c r="D32" s="33" t="s">
        <v>54</v>
      </c>
      <c r="E32" s="34">
        <v>0</v>
      </c>
    </row>
    <row r="33" spans="3:5" ht="12.75">
      <c r="C33" s="33" t="s">
        <v>55</v>
      </c>
      <c r="D33" s="33" t="s">
        <v>56</v>
      </c>
      <c r="E33" s="34">
        <v>0</v>
      </c>
    </row>
    <row r="34" spans="3:5" ht="12.75">
      <c r="C34" s="33" t="s">
        <v>57</v>
      </c>
      <c r="D34" s="33" t="s">
        <v>58</v>
      </c>
      <c r="E34" s="34">
        <v>0</v>
      </c>
    </row>
    <row r="35" spans="3:5" ht="12.75">
      <c r="C35" s="33" t="s">
        <v>59</v>
      </c>
      <c r="D35" s="33" t="s">
        <v>60</v>
      </c>
      <c r="E35" s="34">
        <v>0</v>
      </c>
    </row>
    <row r="36" spans="3:5" ht="12.75">
      <c r="C36" s="33" t="s">
        <v>61</v>
      </c>
      <c r="D36" s="33" t="s">
        <v>62</v>
      </c>
      <c r="E36" s="34">
        <v>0</v>
      </c>
    </row>
    <row r="37" spans="3:5" ht="12.75">
      <c r="C37" s="33" t="s">
        <v>63</v>
      </c>
      <c r="D37" s="33" t="s">
        <v>64</v>
      </c>
      <c r="E37" s="34">
        <v>0</v>
      </c>
    </row>
    <row r="38" spans="3:5" ht="12.75">
      <c r="C38" s="33"/>
      <c r="D38" s="30" t="s">
        <v>65</v>
      </c>
      <c r="E38" s="35">
        <f>E9+E10+E12+E13+E16+E18+E19+E20+E26+E27+E30</f>
        <v>0</v>
      </c>
    </row>
    <row r="40" spans="3:9" ht="12.75">
      <c r="C40" s="7" t="s">
        <v>8</v>
      </c>
      <c r="D40" s="7"/>
      <c r="E40" s="7" t="s">
        <v>3</v>
      </c>
      <c r="F40" s="7"/>
      <c r="G40" s="7"/>
      <c r="H40" s="7"/>
      <c r="I40" s="24"/>
    </row>
    <row r="41" spans="3:9" ht="12.75">
      <c r="C41" s="7"/>
      <c r="D41" s="7"/>
      <c r="E41" s="7"/>
      <c r="F41" s="7"/>
      <c r="G41" s="7"/>
      <c r="H41" s="7"/>
      <c r="I41" s="24"/>
    </row>
    <row r="42" spans="3:9" ht="12.75">
      <c r="C42" s="7" t="s">
        <v>81</v>
      </c>
      <c r="D42" s="7"/>
      <c r="E42" s="7" t="s">
        <v>82</v>
      </c>
      <c r="F42" s="7"/>
      <c r="G42" s="7"/>
      <c r="H42" s="7"/>
      <c r="I42" s="24"/>
    </row>
  </sheetData>
  <sheetProtection/>
  <printOptions gridLines="1"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4:C40"/>
  <sheetViews>
    <sheetView zoomScalePageLayoutView="0" workbookViewId="0" topLeftCell="A1">
      <selection activeCell="G15" sqref="G15"/>
    </sheetView>
  </sheetViews>
  <sheetFormatPr defaultColWidth="9.140625" defaultRowHeight="12.75"/>
  <cols>
    <col min="3" max="3" width="13.00390625" style="0" customWidth="1"/>
    <col min="4" max="4" width="10.28125" style="0" customWidth="1"/>
  </cols>
  <sheetData>
    <row r="14" ht="12.75">
      <c r="C14" s="1"/>
    </row>
    <row r="18" ht="12.75">
      <c r="C18" s="1"/>
    </row>
    <row r="23" ht="12.75">
      <c r="C23" s="3"/>
    </row>
    <row r="24" ht="12.75">
      <c r="C24" s="1"/>
    </row>
    <row r="28" ht="12.75">
      <c r="C28" s="1"/>
    </row>
    <row r="30" ht="12.75">
      <c r="C30" s="2"/>
    </row>
    <row r="31" ht="12.75">
      <c r="C31" s="2"/>
    </row>
    <row r="32" ht="12.75">
      <c r="C32" s="1"/>
    </row>
    <row r="34" ht="12.75">
      <c r="C34" s="2"/>
    </row>
    <row r="35" ht="12.75">
      <c r="C35" s="2"/>
    </row>
    <row r="36" ht="12.75">
      <c r="C36" s="1"/>
    </row>
    <row r="38" ht="12.75">
      <c r="C38" s="2"/>
    </row>
    <row r="39" ht="12.75">
      <c r="C39" s="2"/>
    </row>
    <row r="40" ht="12.75">
      <c r="C40" s="1"/>
    </row>
  </sheetData>
  <sheetProtection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Nikitina</cp:lastModifiedBy>
  <dcterms:created xsi:type="dcterms:W3CDTF">2014-01-27T20:07:18Z</dcterms:created>
  <dcterms:modified xsi:type="dcterms:W3CDTF">2014-11-29T20:49:31Z</dcterms:modified>
  <cp:category/>
  <cp:version/>
  <cp:contentType/>
  <cp:contentStatus/>
</cp:coreProperties>
</file>